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ssistant\Budget Letters\Outgoing 2024\Rollout\RFT Launch Request - Dekwaneh Warehouse - Split RFT\Dekwaneh WH - Permit &amp; Supervision - RFT Documents\Appendix 1\"/>
    </mc:Choice>
  </mc:AlternateContent>
  <xr:revisionPtr revIDLastSave="0" documentId="13_ncr:1_{25AB0AD2-FCD3-4686-B7A3-10E54627862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Grade of Compliance Range" sheetId="2" r:id="rId1"/>
    <sheet name="Technical Scoring" sheetId="1" r:id="rId2"/>
    <sheet name="Combined Scoring" sheetId="3" r:id="rId3"/>
  </sheets>
  <definedNames>
    <definedName name="_xlnm.Print_Area" localSheetId="2">'Combined Scoring'!$A$1:$Q$11</definedName>
    <definedName name="_xlnm.Print_Area" localSheetId="0">'Grade of Compliance Range'!$A$1:$M$14</definedName>
    <definedName name="_xlnm.Print_Area" localSheetId="1">'Technical Scoring'!$A$1:$Q$22</definedName>
    <definedName name="_xlnm.Print_Titles" localSheetId="2">'Combined Scoring'!#REF!</definedName>
    <definedName name="_xlnm.Print_Titles" localSheetId="1">'Technical Scoring'!$8:$8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52" i="1"/>
  <c r="Q44" i="1"/>
  <c r="P44" i="1"/>
  <c r="O44" i="1"/>
  <c r="N44" i="1"/>
  <c r="M44" i="1"/>
  <c r="L44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5" i="1"/>
  <c r="L46" i="1"/>
  <c r="L47" i="1"/>
  <c r="L48" i="1"/>
  <c r="L49" i="1"/>
  <c r="L50" i="1"/>
  <c r="L51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5" i="1"/>
  <c r="M46" i="1"/>
  <c r="M47" i="1"/>
  <c r="M48" i="1"/>
  <c r="M49" i="1"/>
  <c r="M50" i="1"/>
  <c r="M51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5" i="1"/>
  <c r="N46" i="1"/>
  <c r="N47" i="1"/>
  <c r="N48" i="1"/>
  <c r="N49" i="1"/>
  <c r="N50" i="1"/>
  <c r="N51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5" i="1"/>
  <c r="O46" i="1"/>
  <c r="O47" i="1"/>
  <c r="O48" i="1"/>
  <c r="O49" i="1"/>
  <c r="O50" i="1"/>
  <c r="O51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5" i="1"/>
  <c r="P46" i="1"/>
  <c r="P47" i="1"/>
  <c r="P48" i="1"/>
  <c r="P49" i="1"/>
  <c r="P50" i="1"/>
  <c r="P51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5" i="1"/>
  <c r="Q46" i="1"/>
  <c r="Q47" i="1"/>
  <c r="Q48" i="1"/>
  <c r="Q49" i="1"/>
  <c r="Q50" i="1"/>
  <c r="Q51" i="1"/>
  <c r="L10" i="1"/>
  <c r="M10" i="1"/>
  <c r="N10" i="1"/>
  <c r="O10" i="1"/>
  <c r="P10" i="1"/>
  <c r="Q10" i="1"/>
  <c r="L17" i="1"/>
  <c r="M17" i="1"/>
  <c r="N17" i="1"/>
  <c r="O17" i="1"/>
  <c r="P17" i="1"/>
  <c r="Q17" i="1"/>
  <c r="L11" i="1"/>
  <c r="M11" i="1"/>
  <c r="N11" i="1"/>
  <c r="O11" i="1"/>
  <c r="P11" i="1"/>
  <c r="Q11" i="1"/>
  <c r="L12" i="1"/>
  <c r="M12" i="1"/>
  <c r="N12" i="1"/>
  <c r="O12" i="1"/>
  <c r="P12" i="1"/>
  <c r="Q12" i="1"/>
  <c r="L13" i="1"/>
  <c r="M13" i="1"/>
  <c r="N13" i="1"/>
  <c r="O13" i="1"/>
  <c r="P13" i="1"/>
  <c r="Q13" i="1"/>
  <c r="L15" i="1"/>
  <c r="M15" i="1"/>
  <c r="N15" i="1"/>
  <c r="O15" i="1"/>
  <c r="P15" i="1"/>
  <c r="Q15" i="1"/>
  <c r="L16" i="1"/>
  <c r="M16" i="1"/>
  <c r="N16" i="1"/>
  <c r="O16" i="1"/>
  <c r="P16" i="1"/>
  <c r="Q16" i="1"/>
  <c r="L18" i="1"/>
  <c r="M18" i="1"/>
  <c r="N18" i="1"/>
  <c r="O18" i="1"/>
  <c r="P18" i="1"/>
  <c r="Q18" i="1"/>
  <c r="L9" i="1"/>
  <c r="L52" i="1" l="1"/>
  <c r="Q9" i="1" l="1"/>
  <c r="P9" i="1"/>
  <c r="O9" i="1"/>
  <c r="N9" i="1"/>
  <c r="M9" i="1"/>
  <c r="N52" i="1" l="1"/>
  <c r="M52" i="1"/>
  <c r="P52" i="1"/>
  <c r="O52" i="1"/>
  <c r="Q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Mira Fares</author>
    <author>MIC1</author>
  </authors>
  <commentList>
    <comment ref="D8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Entity (Department/ Unit) that identified the requirement and that will be responsible for its evaluation.</t>
        </r>
      </text>
    </comment>
    <comment ref="E8" authorId="1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F8" authorId="1" shapeId="0" xr:uid="{00000000-0006-0000-0100-000003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G8" authorId="1" shapeId="0" xr:uid="{00000000-0006-0000-0100-000004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H8" authorId="1" shapeId="0" xr:uid="{00000000-0006-0000-0100-000005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I8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J8" authorId="0" shapeId="0" xr:uid="{00000000-0006-0000-0100-000007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</commentList>
</comments>
</file>

<file path=xl/sharedStrings.xml><?xml version="1.0" encoding="utf-8"?>
<sst xmlns="http://schemas.openxmlformats.org/spreadsheetml/2006/main" count="110" uniqueCount="88">
  <si>
    <t>Article</t>
  </si>
  <si>
    <t>Remarks</t>
  </si>
  <si>
    <t>Weight</t>
  </si>
  <si>
    <t>Supplier 1</t>
  </si>
  <si>
    <t>Supplier 2</t>
  </si>
  <si>
    <t>Supplier 3</t>
  </si>
  <si>
    <t>Supplier 4</t>
  </si>
  <si>
    <t>Supplier 5</t>
  </si>
  <si>
    <t>Supplier 6</t>
  </si>
  <si>
    <t>Supplier 1
Final</t>
  </si>
  <si>
    <t>Supplier 2
Final</t>
  </si>
  <si>
    <t>Supplier 3
Final</t>
  </si>
  <si>
    <t>Supplier 4
Final</t>
  </si>
  <si>
    <t>Supplier 5
Final</t>
  </si>
  <si>
    <t>Supplier 6
Final</t>
  </si>
  <si>
    <t>Responsible Entity</t>
  </si>
  <si>
    <t>Project Name</t>
  </si>
  <si>
    <t>SUPPLIER 1 SCORE</t>
  </si>
  <si>
    <t>SUPPLIER 2 SCORE</t>
  </si>
  <si>
    <t>SUPPLIER 3 SCORE</t>
  </si>
  <si>
    <t>SUPPLIER 4 SCORE</t>
  </si>
  <si>
    <t>SUPPLIER 5 SCORE</t>
  </si>
  <si>
    <t>SUPPLIER 6 SCORE</t>
  </si>
  <si>
    <t>Requirements</t>
  </si>
  <si>
    <t xml:space="preserve">Reference Number </t>
  </si>
  <si>
    <t>Owner</t>
  </si>
  <si>
    <t xml:space="preserve">Revision Code </t>
  </si>
  <si>
    <t>Implementation Date</t>
  </si>
  <si>
    <t>Grade of Compliance range from 0 to 15 with a step of 1 unit:</t>
  </si>
  <si>
    <t>4 - 5 - 6: Partially compliant</t>
  </si>
  <si>
    <t>10        : Fully compliant</t>
  </si>
  <si>
    <t>15        : Compliant with additional value, not initially included in the requirements</t>
  </si>
  <si>
    <t>0          : Not compliant</t>
  </si>
  <si>
    <t xml:space="preserve">K         : Disqualification </t>
  </si>
  <si>
    <t>RFT Scoring Sheet</t>
  </si>
  <si>
    <t>PRO/PMO</t>
  </si>
  <si>
    <t>SF-CF-87</t>
  </si>
  <si>
    <t>* For Requirements defined as ''Killer'', a ‘’Fully Compliant’’ score should be the sole acceptable outcome. Failing to obtain a ‘’Fully Compliant’’ score on the requirements defined as Killers, will mandate immediate disqualification for bidders.</t>
  </si>
  <si>
    <t xml:space="preserve">** Project owner should describe how each grade will be selected (0/4-5-6/10/15), and if there is any formula or margins to be mentioned.  </t>
  </si>
  <si>
    <t>3.0</t>
  </si>
  <si>
    <t>Total</t>
  </si>
  <si>
    <t>Dekwaneh WH - Permit and Supervision</t>
  </si>
  <si>
    <t>1       GENERAL</t>
  </si>
  <si>
    <t>1.1         SUMMARY</t>
  </si>
  <si>
    <t>A.      The purpose of this document is to provide a detailed description of the services expected from the bidder regarding MIC1 Warehouse construction permit and works supervision at MoT plot in Dekwaneh.</t>
  </si>
  <si>
    <t>1.2         DOCUMENTS and DRAWINGS PROVIDED by MIC1</t>
  </si>
  <si>
    <t>A.      Topographic survey of the plot #1668 (Annex 01).</t>
  </si>
  <si>
    <t>B.      REC of the plot #1668 (Annex 02).</t>
  </si>
  <si>
    <t>C.      Drawing showing the designated area for MIC1 use (Annex 03).</t>
  </si>
  <si>
    <t>2       DELIVERABLES</t>
  </si>
  <si>
    <t>2.1         CONSTRUCTION PERMIT</t>
  </si>
  <si>
    <r>
      <t>A.      The bidder shall obtain and provide the construction permit (</t>
    </r>
    <r>
      <rPr>
        <b/>
        <sz val="10"/>
        <rFont val="Calibri"/>
        <family val="2"/>
      </rPr>
      <t>رخصة بناء</t>
    </r>
    <r>
      <rPr>
        <sz val="10"/>
        <rFont val="Calibri"/>
        <family val="2"/>
      </rPr>
      <t>).</t>
    </r>
  </si>
  <si>
    <r>
      <t xml:space="preserve">B.      This means acquiring </t>
    </r>
    <r>
      <rPr>
        <b/>
        <sz val="10"/>
        <rFont val="Calibri"/>
        <family val="2"/>
      </rPr>
      <t>all</t>
    </r>
    <r>
      <rPr>
        <sz val="10"/>
        <rFont val="Calibri"/>
        <family val="2"/>
      </rPr>
      <t xml:space="preserve"> the required documents, executing all the needed procedures, signatures, obtaining approvals, follow-up until obtaining the official signed construction permit that allows the start of the execution works.</t>
    </r>
  </si>
  <si>
    <t>C.      The time to obtain the 'start of works permit' should not exceed three (3) months.</t>
  </si>
  <si>
    <r>
      <t>D.     The bidder must close the file at the concerned institutions (Real Estate Institution, municipality, EAO, etc) (رخصة</t>
    </r>
    <r>
      <rPr>
        <b/>
        <sz val="10"/>
        <rFont val="Calibri"/>
        <family val="2"/>
      </rPr>
      <t xml:space="preserve"> </t>
    </r>
    <r>
      <rPr>
        <sz val="10"/>
        <rFont val="Calibri"/>
        <family val="2"/>
      </rPr>
      <t>اسكان\اشغال).</t>
    </r>
  </si>
  <si>
    <t>E.      All signed official invoices will be paid by MIC1. Whereas, all other fees required for smooth process of the permit will be paid by the bidder including his fees.</t>
  </si>
  <si>
    <t>2.2         EXECUTION SUPERVISION</t>
  </si>
  <si>
    <t>A.      The bidder should supervise the execution of the works performed by the different contractors according to the approved MIC1 design and specifications.</t>
  </si>
  <si>
    <t xml:space="preserve">B.      The bidder should involve the below list of experienced and qualified personnel for the supervision and control of the carried works. </t>
  </si>
  <si>
    <r>
      <t xml:space="preserve">1.      </t>
    </r>
    <r>
      <rPr>
        <b/>
        <sz val="10"/>
        <rFont val="Calibri"/>
        <family val="2"/>
      </rPr>
      <t>Engineers</t>
    </r>
  </si>
  <si>
    <t>a.      Electrical Engineer</t>
  </si>
  <si>
    <t>b.      Civil Engineer</t>
  </si>
  <si>
    <t>c.       Mechanical Engineer</t>
  </si>
  <si>
    <t>2.      Foreman</t>
  </si>
  <si>
    <t>C.      Role of the Engineers</t>
  </si>
  <si>
    <t>1.      Having a minimum experience of 5 years on site.</t>
  </si>
  <si>
    <t>2.      Daily inspect carried works.</t>
  </si>
  <si>
    <t>3.      Coordinate with different trades (electrical, mechanical, civil, fire, security)</t>
  </si>
  <si>
    <t>4.      Approves submitted shop drawings.</t>
  </si>
  <si>
    <t>5.      Signs material acceptance forms.</t>
  </si>
  <si>
    <t>6.      Submit any variation request.</t>
  </si>
  <si>
    <t>7.      Update execution plans</t>
  </si>
  <si>
    <t>8.      Update Bill of Quantities.</t>
  </si>
  <si>
    <t>9.      Submit weekly progress reports.</t>
  </si>
  <si>
    <t>10.  Attend weekly progress meetings and on call site meetings.</t>
  </si>
  <si>
    <t>11.  Detailed profile of every engineer should be submitted.</t>
  </si>
  <si>
    <t>D.     Role of foreman</t>
  </si>
  <si>
    <t>1.      Having a minimum experience of 10 years on site.</t>
  </si>
  <si>
    <t>2.      Supervises and controls the quality of works on full time basis.</t>
  </si>
  <si>
    <t>3.      Coordinates with different trades.</t>
  </si>
  <si>
    <t>4.      Receives materials in compliance with MIC1 requirements.</t>
  </si>
  <si>
    <t>5.      Reports to engineering entity.</t>
  </si>
  <si>
    <t>6.      Detailed profile of the foreman should be submitted.</t>
  </si>
  <si>
    <t>E.      Regular meetings should be carried out and weekly progress reports should be presented to Alfa.</t>
  </si>
  <si>
    <t>2.3         END OF SECTION</t>
  </si>
  <si>
    <t>Technical Score</t>
  </si>
  <si>
    <t xml:space="preserve">Commercial Score </t>
  </si>
  <si>
    <t xml:space="preserve">Combined Score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</si>
</sst>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-yy;@"/>
    <numFmt numFmtId="165" formatCode="0.0%"/>
  </numFmts>
  <fonts count="1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FrutigerNext LT Regular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sz val="11"/>
      <name val="Calibri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</borders>
  <cellStyleXfs count="4">
    <xf numFmtId="0" fontId="0" fillId="0" borderId="0"/>
    <xf numFmtId="0" fontId="3" fillId="0" borderId="0">
      <alignment vertical="center"/>
    </xf>
    <xf numFmtId="9" fontId="9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1" fillId="0" borderId="1" xfId="1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0" fontId="1" fillId="3" borderId="1" xfId="0" applyFont="1" applyFill="1" applyBorder="1" applyAlignment="1">
      <alignment wrapText="1"/>
    </xf>
    <xf numFmtId="0" fontId="13" fillId="3" borderId="0" xfId="0" applyFont="1" applyFill="1"/>
    <xf numFmtId="0" fontId="0" fillId="3" borderId="0" xfId="0" applyFill="1"/>
    <xf numFmtId="0" fontId="11" fillId="0" borderId="0" xfId="0" applyFont="1" applyAlignment="1">
      <alignment vertical="center"/>
    </xf>
    <xf numFmtId="49" fontId="2" fillId="0" borderId="0" xfId="1" applyNumberFormat="1" applyFont="1" applyAlignment="1">
      <alignment horizontal="left" vertical="center" wrapText="1"/>
    </xf>
    <xf numFmtId="49" fontId="1" fillId="0" borderId="0" xfId="1" applyNumberFormat="1" applyFont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9" fontId="0" fillId="0" borderId="0" xfId="2" applyFont="1" applyAlignment="1">
      <alignment horizontal="center" wrapText="1"/>
    </xf>
    <xf numFmtId="9" fontId="1" fillId="3" borderId="0" xfId="0" applyNumberFormat="1" applyFont="1" applyFill="1" applyAlignment="1">
      <alignment horizontal="center" wrapText="1"/>
    </xf>
    <xf numFmtId="0" fontId="14" fillId="0" borderId="0" xfId="0" applyFont="1" applyAlignment="1">
      <alignment horizontal="left" vertical="center" wrapText="1" indent="2"/>
    </xf>
    <xf numFmtId="0" fontId="14" fillId="0" borderId="0" xfId="0" applyFont="1" applyAlignment="1">
      <alignment horizontal="left" vertical="center" wrapText="1" indent="3"/>
    </xf>
    <xf numFmtId="0" fontId="1" fillId="3" borderId="0" xfId="0" applyFont="1" applyFill="1" applyAlignment="1">
      <alignment wrapText="1"/>
    </xf>
    <xf numFmtId="0" fontId="15" fillId="0" borderId="0" xfId="0" applyFont="1" applyAlignment="1">
      <alignment horizontal="left" vertical="center" wrapText="1" indent="4"/>
    </xf>
    <xf numFmtId="0" fontId="15" fillId="0" borderId="0" xfId="0" applyFont="1" applyAlignment="1">
      <alignment horizontal="left" vertical="center" wrapText="1" indent="6"/>
    </xf>
    <xf numFmtId="0" fontId="15" fillId="0" borderId="0" xfId="0" applyFont="1" applyAlignment="1">
      <alignment horizontal="left" vertical="center" wrapText="1" indent="8"/>
    </xf>
    <xf numFmtId="0" fontId="14" fillId="0" borderId="0" xfId="0" applyFont="1" applyAlignment="1">
      <alignment horizontal="left" vertical="center" wrapText="1" indent="6"/>
    </xf>
    <xf numFmtId="9" fontId="1" fillId="0" borderId="0" xfId="2" applyFont="1" applyAlignment="1">
      <alignment horizontal="center" wrapText="1"/>
    </xf>
    <xf numFmtId="0" fontId="10" fillId="0" borderId="5" xfId="0" applyFont="1" applyBorder="1" applyAlignment="1">
      <alignment wrapText="1"/>
    </xf>
    <xf numFmtId="9" fontId="2" fillId="4" borderId="1" xfId="2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1" fillId="0" borderId="1" xfId="2" applyNumberFormat="1" applyFont="1" applyBorder="1" applyAlignment="1">
      <alignment horizontal="center" vertical="center" wrapText="1"/>
    </xf>
    <xf numFmtId="165" fontId="1" fillId="3" borderId="1" xfId="2" applyNumberFormat="1" applyFont="1" applyFill="1" applyBorder="1" applyAlignment="1">
      <alignment horizontal="center" vertical="center" wrapText="1"/>
    </xf>
    <xf numFmtId="165" fontId="0" fillId="3" borderId="1" xfId="2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13" fillId="3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49" fontId="4" fillId="0" borderId="3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left" wrapText="1"/>
    </xf>
    <xf numFmtId="164" fontId="4" fillId="0" borderId="4" xfId="0" applyNumberFormat="1" applyFont="1" applyBorder="1" applyAlignment="1">
      <alignment horizontal="left" wrapText="1"/>
    </xf>
    <xf numFmtId="0" fontId="0" fillId="0" borderId="1" xfId="0" applyBorder="1" applyAlignment="1">
      <alignment wrapText="1"/>
    </xf>
    <xf numFmtId="9" fontId="0" fillId="0" borderId="1" xfId="0" applyNumberFormat="1" applyBorder="1" applyAlignment="1">
      <alignment wrapText="1"/>
    </xf>
  </cellXfs>
  <cellStyles count="4">
    <cellStyle name="Normal" xfId="0" builtinId="0"/>
    <cellStyle name="Normal 2" xfId="3" xr:uid="{3DFEE4E1-64C3-4185-9F39-13555AF008F8}"/>
    <cellStyle name="Normal_Sheet1" xfId="1" xr:uid="{00000000-0005-0000-0000-000001000000}"/>
    <cellStyle name="Percent" xfId="2" builtinId="5"/>
  </cellStyles>
  <dxfs count="38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/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/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/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/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/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medium">
          <color rgb="FF0000FF"/>
        </left>
        <right style="medium">
          <color rgb="FF0000FF"/>
        </right>
        <top/>
        <bottom style="medium">
          <color rgb="FF0000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165" formatCode="0.0%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none"/>
      </font>
      <alignment horizontal="left" vertical="center" textRotation="0" wrapText="1" indent="6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0" formatCode="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1" tint="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FF"/>
        </left>
        <right style="thin">
          <color rgb="FF0000FF"/>
        </right>
        <top/>
        <bottom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28575</xdr:rowOff>
    </xdr:from>
    <xdr:to>
      <xdr:col>0</xdr:col>
      <xdr:colOff>914400</xdr:colOff>
      <xdr:row>3</xdr:row>
      <xdr:rowOff>180975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"/>
          <a:ext cx="828675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2" name="Picture 1" descr="C:\Users\souhab\Desktop\Logos\Final\Logo-Alfa-Red-02.png">
          <a:extLst>
            <a:ext uri="{FF2B5EF4-FFF2-40B4-BE49-F238E27FC236}">
              <a16:creationId xmlns:a16="http://schemas.microsoft.com/office/drawing/2014/main" id="{E9C42B61-4380-43E9-A333-CA598044685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284861-F991-4589-9F78-CBCE48DA3AB9}" name="Table1" displayName="Table1" ref="A8:Q52" totalsRowCount="1" headerRowDxfId="37" dataDxfId="36" totalsRowDxfId="34" tableBorderDxfId="35">
  <tableColumns count="17">
    <tableColumn id="1" xr3:uid="{935D4D58-6ACF-42C4-9522-1E5C75E6BDB3}" name="Article" totalsRowLabel="Total" dataDxfId="33" totalsRowDxfId="32" dataCellStyle="Normal_Sheet1"/>
    <tableColumn id="2" xr3:uid="{01DDA3CC-5837-4A11-A7B0-4F0316005F98}" name="Requirements" dataDxfId="31" totalsRowDxfId="30" dataCellStyle="Normal_Sheet1"/>
    <tableColumn id="3" xr3:uid="{67218D0C-E3E7-4CF1-94C1-8070917E15DE}" name="Weight" totalsRowFunction="sum" dataDxfId="29" totalsRowDxfId="28" dataCellStyle="Percent"/>
    <tableColumn id="4" xr3:uid="{BBACF622-3533-4AB2-AD94-CFB44E7704D0}" name="Responsible Entity" dataDxfId="27" totalsRowDxfId="26" dataCellStyle="Normal_Sheet1"/>
    <tableColumn id="5" xr3:uid="{8F335EBE-6FB1-4A89-8C71-2E7C882AA281}" name="Supplier 1" dataDxfId="25" totalsRowDxfId="24"/>
    <tableColumn id="6" xr3:uid="{9F7B31B7-5F27-4CB7-AD7F-FD8D722D8684}" name="Supplier 2" dataDxfId="23" totalsRowDxfId="22"/>
    <tableColumn id="7" xr3:uid="{53E9E555-A0F3-4F21-AE82-76285BC68A85}" name="Supplier 3" dataDxfId="21" totalsRowDxfId="20"/>
    <tableColumn id="8" xr3:uid="{9FA2D0CD-458F-43D3-871A-1E4C84CC095F}" name="Supplier 4" dataDxfId="19" totalsRowDxfId="18"/>
    <tableColumn id="9" xr3:uid="{25FCA59F-9F09-4461-937A-C4A54842DEB2}" name="Supplier 5" dataDxfId="17" totalsRowDxfId="16"/>
    <tableColumn id="10" xr3:uid="{60EBC452-A521-4660-85C9-BEBC020225D2}" name="Supplier 6" dataDxfId="15" totalsRowDxfId="14"/>
    <tableColumn id="11" xr3:uid="{DBC9FDBE-B8FE-4AC6-9000-E3ED3D7F425E}" name="Remarks" totalsRowLabel="Total" dataDxfId="13" totalsRowDxfId="12"/>
    <tableColumn id="12" xr3:uid="{786E446A-3E94-4802-BA68-E4ED88E48EAF}" name="Supplier 1_x000a_Final" totalsRowFunction="sum" dataDxfId="11" totalsRowDxfId="10">
      <calculatedColumnFormula>E9*C9</calculatedColumnFormula>
    </tableColumn>
    <tableColumn id="13" xr3:uid="{0947A5E0-6B84-48B6-A4DF-5199FA5989C6}" name="Supplier 2_x000a_Final" totalsRowFunction="sum" dataDxfId="9" totalsRowDxfId="8">
      <calculatedColumnFormula>C9*F9</calculatedColumnFormula>
    </tableColumn>
    <tableColumn id="14" xr3:uid="{1E550A89-4A8D-42CA-A092-D0C3CB97D6E4}" name="Supplier 3_x000a_Final" totalsRowFunction="sum" dataDxfId="7" totalsRowDxfId="6">
      <calculatedColumnFormula>G9*C9</calculatedColumnFormula>
    </tableColumn>
    <tableColumn id="15" xr3:uid="{DB417798-DA49-4652-93B0-EE10D3615EF0}" name="Supplier 4_x000a_Final" totalsRowFunction="sum" dataDxfId="5" totalsRowDxfId="4">
      <calculatedColumnFormula>H9*C9</calculatedColumnFormula>
    </tableColumn>
    <tableColumn id="16" xr3:uid="{FB31253B-7B77-4948-B251-2E6334F44EC3}" name="Supplier 5_x000a_Final" totalsRowFunction="sum" dataDxfId="3" totalsRowDxfId="2">
      <calculatedColumnFormula>I9*C9</calculatedColumnFormula>
    </tableColumn>
    <tableColumn id="17" xr3:uid="{BF075BF0-5A11-42A2-9DCE-3923C7BF85C5}" name="Supplier 6_x000a_Final" totalsRowFunction="sum" dataDxfId="1" totalsRowDxfId="0">
      <calculatedColumnFormula>J9*C9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zoomScaleNormal="100" workbookViewId="0">
      <selection activeCell="L30" sqref="L30"/>
    </sheetView>
  </sheetViews>
  <sheetFormatPr defaultRowHeight="12.75"/>
  <cols>
    <col min="1" max="1" width="14.7109375" customWidth="1"/>
    <col min="5" max="5" width="13.28515625" customWidth="1"/>
    <col min="6" max="6" width="17" customWidth="1"/>
    <col min="7" max="7" width="16.42578125" customWidth="1"/>
    <col min="8" max="8" width="7.5703125" customWidth="1"/>
    <col min="9" max="9" width="9.140625" customWidth="1"/>
    <col min="12" max="12" width="19.85546875" customWidth="1"/>
  </cols>
  <sheetData>
    <row r="1" spans="1:13" ht="16.5" customHeight="1">
      <c r="A1" s="45"/>
      <c r="B1" s="46" t="s">
        <v>34</v>
      </c>
      <c r="C1" s="46"/>
      <c r="D1" s="46"/>
      <c r="E1" s="46"/>
      <c r="F1" s="46"/>
      <c r="G1" s="46"/>
      <c r="H1" s="46"/>
      <c r="I1" s="46"/>
      <c r="J1" s="47" t="s">
        <v>24</v>
      </c>
      <c r="K1" s="47"/>
      <c r="L1" s="14" t="s">
        <v>36</v>
      </c>
    </row>
    <row r="2" spans="1:13" ht="16.5" customHeight="1">
      <c r="A2" s="45"/>
      <c r="B2" s="46"/>
      <c r="C2" s="46"/>
      <c r="D2" s="46"/>
      <c r="E2" s="46"/>
      <c r="F2" s="46"/>
      <c r="G2" s="46"/>
      <c r="H2" s="46"/>
      <c r="I2" s="46"/>
      <c r="J2" s="47" t="s">
        <v>25</v>
      </c>
      <c r="K2" s="47"/>
      <c r="L2" s="14" t="s">
        <v>35</v>
      </c>
    </row>
    <row r="3" spans="1:13" ht="16.5" customHeight="1">
      <c r="A3" s="45"/>
      <c r="B3" s="46"/>
      <c r="C3" s="46"/>
      <c r="D3" s="46"/>
      <c r="E3" s="46"/>
      <c r="F3" s="46"/>
      <c r="G3" s="46"/>
      <c r="H3" s="46"/>
      <c r="I3" s="46"/>
      <c r="J3" s="47" t="s">
        <v>26</v>
      </c>
      <c r="K3" s="47"/>
      <c r="L3" s="15" t="s">
        <v>39</v>
      </c>
    </row>
    <row r="4" spans="1:13" ht="16.5" customHeight="1">
      <c r="A4" s="45"/>
      <c r="B4" s="46"/>
      <c r="C4" s="46"/>
      <c r="D4" s="46"/>
      <c r="E4" s="46"/>
      <c r="F4" s="46"/>
      <c r="G4" s="46"/>
      <c r="H4" s="46"/>
      <c r="I4" s="46"/>
      <c r="J4" s="47" t="s">
        <v>27</v>
      </c>
      <c r="K4" s="47"/>
      <c r="L4" s="16">
        <v>45413</v>
      </c>
    </row>
    <row r="5" spans="1:13" ht="16.5" customHeight="1">
      <c r="A5" s="10"/>
      <c r="B5" s="11"/>
      <c r="C5" s="11"/>
      <c r="D5" s="11"/>
      <c r="E5" s="11"/>
      <c r="F5" s="11"/>
      <c r="G5" s="11"/>
      <c r="H5" s="11"/>
      <c r="I5" s="11"/>
      <c r="J5" s="12"/>
      <c r="K5" s="12"/>
      <c r="L5" s="13"/>
    </row>
    <row r="6" spans="1:13">
      <c r="A6" s="4" t="s">
        <v>28</v>
      </c>
    </row>
    <row r="7" spans="1:13" ht="15.75" customHeight="1">
      <c r="A7" s="4"/>
    </row>
    <row r="8" spans="1:13">
      <c r="A8" s="4" t="s">
        <v>31</v>
      </c>
    </row>
    <row r="9" spans="1:13">
      <c r="A9" s="4" t="s">
        <v>30</v>
      </c>
    </row>
    <row r="10" spans="1:13">
      <c r="A10" s="4" t="s">
        <v>29</v>
      </c>
    </row>
    <row r="11" spans="1:13">
      <c r="A11" s="4" t="s">
        <v>32</v>
      </c>
    </row>
    <row r="12" spans="1:13" ht="14.45" customHeight="1">
      <c r="A12" s="4" t="s">
        <v>33</v>
      </c>
    </row>
    <row r="16" spans="1:13">
      <c r="A16" s="18" t="s">
        <v>38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8" spans="1:1" ht="15">
      <c r="A18" s="20"/>
    </row>
  </sheetData>
  <mergeCells count="6">
    <mergeCell ref="A1:A4"/>
    <mergeCell ref="B1:I4"/>
    <mergeCell ref="J1:K1"/>
    <mergeCell ref="J2:K2"/>
    <mergeCell ref="J3:K3"/>
    <mergeCell ref="J4:K4"/>
  </mergeCells>
  <phoneticPr fontId="4" type="noConversion"/>
  <pageMargins left="0.74803149606299202" right="0.74803149606299202" top="0.98425196850393704" bottom="0.98425196850393704" header="0.511811023622047" footer="0.511811023622047"/>
  <pageSetup paperSize="9" scale="8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8"/>
  <sheetViews>
    <sheetView showGridLines="0" tabSelected="1" showWhiteSpace="0" zoomScaleNormal="100" workbookViewId="0">
      <selection activeCell="B6" sqref="B6"/>
    </sheetView>
  </sheetViews>
  <sheetFormatPr defaultColWidth="13.85546875" defaultRowHeight="12.75"/>
  <cols>
    <col min="1" max="1" width="14.140625" style="2" customWidth="1"/>
    <col min="2" max="2" width="81.42578125" style="2" customWidth="1"/>
    <col min="3" max="3" width="8.85546875" style="26" customWidth="1"/>
    <col min="4" max="4" width="18.5703125" style="2" customWidth="1"/>
    <col min="5" max="10" width="9.7109375" style="2" bestFit="1" customWidth="1"/>
    <col min="11" max="11" width="8.7109375" style="2" bestFit="1" customWidth="1"/>
    <col min="12" max="13" width="10.7109375" style="2" customWidth="1"/>
    <col min="14" max="15" width="10.85546875" style="2" customWidth="1"/>
    <col min="16" max="17" width="10.5703125" style="2" customWidth="1"/>
    <col min="18" max="16384" width="13.85546875" style="2"/>
  </cols>
  <sheetData>
    <row r="1" spans="1:17" ht="16.5" customHeight="1">
      <c r="A1" s="45"/>
      <c r="B1" s="46" t="s">
        <v>34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9" t="s">
        <v>24</v>
      </c>
      <c r="O1" s="49"/>
      <c r="P1" s="51" t="s">
        <v>36</v>
      </c>
      <c r="Q1" s="51"/>
    </row>
    <row r="2" spans="1:17" ht="16.5" customHeight="1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9" t="s">
        <v>25</v>
      </c>
      <c r="O2" s="49"/>
      <c r="P2" s="51" t="s">
        <v>35</v>
      </c>
      <c r="Q2" s="52"/>
    </row>
    <row r="3" spans="1:17" ht="16.5" customHeight="1">
      <c r="A3" s="45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9" t="s">
        <v>26</v>
      </c>
      <c r="O3" s="49"/>
      <c r="P3" s="53" t="s">
        <v>39</v>
      </c>
      <c r="Q3" s="54" t="s">
        <v>39</v>
      </c>
    </row>
    <row r="4" spans="1:17" ht="16.5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9" t="s">
        <v>27</v>
      </c>
      <c r="O4" s="49"/>
      <c r="P4" s="55">
        <v>45413</v>
      </c>
      <c r="Q4" s="56">
        <v>45413</v>
      </c>
    </row>
    <row r="5" spans="1:17" ht="16.5" customHeight="1"/>
    <row r="6" spans="1:17" ht="28.5" customHeight="1">
      <c r="A6" s="9" t="s">
        <v>16</v>
      </c>
      <c r="B6" s="5" t="s">
        <v>41</v>
      </c>
      <c r="D6" s="50" t="s">
        <v>37</v>
      </c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</row>
    <row r="7" spans="1:17">
      <c r="E7" s="3"/>
      <c r="F7" s="3"/>
      <c r="G7" s="3"/>
      <c r="H7" s="3"/>
      <c r="I7" s="3"/>
      <c r="J7" s="3"/>
    </row>
    <row r="8" spans="1:17" ht="25.5">
      <c r="A8" s="23" t="s">
        <v>0</v>
      </c>
      <c r="B8" s="23" t="s">
        <v>23</v>
      </c>
      <c r="C8" s="37" t="s">
        <v>2</v>
      </c>
      <c r="D8" s="38" t="s">
        <v>15</v>
      </c>
      <c r="E8" s="38" t="s">
        <v>3</v>
      </c>
      <c r="F8" s="38" t="s">
        <v>4</v>
      </c>
      <c r="G8" s="38" t="s">
        <v>5</v>
      </c>
      <c r="H8" s="38" t="s">
        <v>6</v>
      </c>
      <c r="I8" s="38" t="s">
        <v>7</v>
      </c>
      <c r="J8" s="38" t="s">
        <v>8</v>
      </c>
      <c r="K8" s="38" t="s">
        <v>1</v>
      </c>
      <c r="L8" s="39" t="s">
        <v>9</v>
      </c>
      <c r="M8" s="39" t="s">
        <v>10</v>
      </c>
      <c r="N8" s="39" t="s">
        <v>11</v>
      </c>
      <c r="O8" s="39" t="s">
        <v>12</v>
      </c>
      <c r="P8" s="39" t="s">
        <v>13</v>
      </c>
      <c r="Q8" s="39" t="s">
        <v>14</v>
      </c>
    </row>
    <row r="9" spans="1:17">
      <c r="A9" s="21"/>
      <c r="B9" s="28" t="s">
        <v>42</v>
      </c>
      <c r="C9" s="42"/>
      <c r="D9" s="1"/>
      <c r="E9" s="7"/>
      <c r="F9" s="7"/>
      <c r="G9" s="7"/>
      <c r="H9" s="7"/>
      <c r="I9" s="7"/>
      <c r="J9" s="7"/>
      <c r="K9" s="7"/>
      <c r="L9" s="40">
        <f>E9*C9</f>
        <v>0</v>
      </c>
      <c r="M9" s="41">
        <f>C9*F9</f>
        <v>0</v>
      </c>
      <c r="N9" s="41">
        <f>G9*C9</f>
        <v>0</v>
      </c>
      <c r="O9" s="41">
        <f>H9*C9</f>
        <v>0</v>
      </c>
      <c r="P9" s="41">
        <f>I9*C9</f>
        <v>0</v>
      </c>
      <c r="Q9" s="41">
        <f>J9*C9</f>
        <v>0</v>
      </c>
    </row>
    <row r="10" spans="1:17">
      <c r="A10" s="22"/>
      <c r="B10" s="29" t="s">
        <v>43</v>
      </c>
      <c r="C10" s="43"/>
      <c r="D10" s="1"/>
      <c r="E10" s="17"/>
      <c r="F10" s="7"/>
      <c r="G10" s="7"/>
      <c r="H10" s="7"/>
      <c r="I10" s="7"/>
      <c r="J10" s="7"/>
      <c r="K10" s="7"/>
      <c r="L10" s="40">
        <f>E10*C10</f>
        <v>0</v>
      </c>
      <c r="M10" s="41">
        <f>C10*F10</f>
        <v>0</v>
      </c>
      <c r="N10" s="41">
        <f>G10*C10</f>
        <v>0</v>
      </c>
      <c r="O10" s="41">
        <f>H10*C10</f>
        <v>0</v>
      </c>
      <c r="P10" s="41">
        <f>I10*C10</f>
        <v>0</v>
      </c>
      <c r="Q10" s="41">
        <f>J10*C10</f>
        <v>0</v>
      </c>
    </row>
    <row r="11" spans="1:17" ht="38.25">
      <c r="A11" s="21"/>
      <c r="B11" s="31" t="s">
        <v>44</v>
      </c>
      <c r="C11" s="42"/>
      <c r="D11" s="1"/>
      <c r="E11" s="7"/>
      <c r="F11" s="7"/>
      <c r="G11" s="7"/>
      <c r="H11" s="7"/>
      <c r="I11" s="7"/>
      <c r="J11" s="7"/>
      <c r="K11" s="7"/>
      <c r="L11" s="40">
        <f>E11*C11</f>
        <v>0</v>
      </c>
      <c r="M11" s="41">
        <f>C11*F11</f>
        <v>0</v>
      </c>
      <c r="N11" s="41">
        <f>G11*C11</f>
        <v>0</v>
      </c>
      <c r="O11" s="41">
        <f>H11*C11</f>
        <v>0</v>
      </c>
      <c r="P11" s="41">
        <f>I11*C11</f>
        <v>0</v>
      </c>
      <c r="Q11" s="41">
        <f>J11*C11</f>
        <v>0</v>
      </c>
    </row>
    <row r="12" spans="1:17">
      <c r="A12" s="22"/>
      <c r="B12" s="29" t="s">
        <v>45</v>
      </c>
      <c r="C12" s="43"/>
      <c r="D12" s="1"/>
      <c r="E12" s="17"/>
      <c r="F12" s="7"/>
      <c r="G12" s="7"/>
      <c r="H12" s="7"/>
      <c r="I12" s="7"/>
      <c r="J12" s="7"/>
      <c r="K12" s="7"/>
      <c r="L12" s="40">
        <f>E12*C12</f>
        <v>0</v>
      </c>
      <c r="M12" s="41">
        <f>C12*F12</f>
        <v>0</v>
      </c>
      <c r="N12" s="41">
        <f>G12*C12</f>
        <v>0</v>
      </c>
      <c r="O12" s="41">
        <f>H12*C12</f>
        <v>0</v>
      </c>
      <c r="P12" s="41">
        <f>I12*C12</f>
        <v>0</v>
      </c>
      <c r="Q12" s="41">
        <f>J12*C12</f>
        <v>0</v>
      </c>
    </row>
    <row r="13" spans="1:17">
      <c r="A13" s="22"/>
      <c r="B13" s="31" t="s">
        <v>46</v>
      </c>
      <c r="C13" s="43"/>
      <c r="D13" s="1"/>
      <c r="E13" s="17"/>
      <c r="F13" s="7"/>
      <c r="G13" s="7"/>
      <c r="H13" s="7"/>
      <c r="I13" s="7"/>
      <c r="J13" s="7"/>
      <c r="K13" s="7"/>
      <c r="L13" s="40">
        <f>E13*C13</f>
        <v>0</v>
      </c>
      <c r="M13" s="41">
        <f>C13*F13</f>
        <v>0</v>
      </c>
      <c r="N13" s="41">
        <f>G13*C13</f>
        <v>0</v>
      </c>
      <c r="O13" s="41">
        <f>H13*C13</f>
        <v>0</v>
      </c>
      <c r="P13" s="41">
        <f>I13*C13</f>
        <v>0</v>
      </c>
      <c r="Q13" s="41">
        <f>J13*C13</f>
        <v>0</v>
      </c>
    </row>
    <row r="14" spans="1:17">
      <c r="A14" s="22"/>
      <c r="B14" s="31" t="s">
        <v>47</v>
      </c>
      <c r="C14" s="43"/>
      <c r="D14" s="7"/>
      <c r="E14" s="17"/>
      <c r="F14" s="7"/>
      <c r="G14" s="7"/>
      <c r="H14" s="7"/>
      <c r="I14" s="7"/>
      <c r="J14" s="7"/>
      <c r="K14" s="7"/>
      <c r="L14" s="40"/>
      <c r="M14" s="41"/>
      <c r="N14" s="41"/>
      <c r="O14" s="41"/>
      <c r="P14" s="41"/>
      <c r="Q14" s="41"/>
    </row>
    <row r="15" spans="1:17">
      <c r="A15" s="22"/>
      <c r="B15" s="31" t="s">
        <v>48</v>
      </c>
      <c r="C15" s="43"/>
      <c r="D15" s="1"/>
      <c r="E15" s="17"/>
      <c r="F15" s="7"/>
      <c r="G15" s="7"/>
      <c r="H15" s="7"/>
      <c r="I15" s="7"/>
      <c r="J15" s="7"/>
      <c r="K15" s="7"/>
      <c r="L15" s="40">
        <f>E15*C15</f>
        <v>0</v>
      </c>
      <c r="M15" s="41">
        <f>C15*F15</f>
        <v>0</v>
      </c>
      <c r="N15" s="41">
        <f>G15*C15</f>
        <v>0</v>
      </c>
      <c r="O15" s="41">
        <f>H15*C15</f>
        <v>0</v>
      </c>
      <c r="P15" s="41">
        <f>I15*C15</f>
        <v>0</v>
      </c>
      <c r="Q15" s="41">
        <f>J15*C15</f>
        <v>0</v>
      </c>
    </row>
    <row r="16" spans="1:17">
      <c r="A16" s="22"/>
      <c r="B16" s="28" t="s">
        <v>49</v>
      </c>
      <c r="C16" s="43"/>
      <c r="D16" s="1"/>
      <c r="E16" s="17"/>
      <c r="F16" s="7"/>
      <c r="G16" s="7"/>
      <c r="H16" s="7"/>
      <c r="I16" s="7"/>
      <c r="J16" s="7"/>
      <c r="K16" s="7"/>
      <c r="L16" s="40">
        <f>E16*C16</f>
        <v>0</v>
      </c>
      <c r="M16" s="41">
        <f>C16*F16</f>
        <v>0</v>
      </c>
      <c r="N16" s="41">
        <f>G16*C16</f>
        <v>0</v>
      </c>
      <c r="O16" s="41">
        <f>H16*C16</f>
        <v>0</v>
      </c>
      <c r="P16" s="41">
        <f>I16*C16</f>
        <v>0</v>
      </c>
      <c r="Q16" s="41">
        <f>J16*C16</f>
        <v>0</v>
      </c>
    </row>
    <row r="17" spans="1:17">
      <c r="A17" s="22"/>
      <c r="B17" s="29" t="s">
        <v>50</v>
      </c>
      <c r="C17" s="43"/>
      <c r="D17" s="1"/>
      <c r="E17" s="17"/>
      <c r="F17" s="7"/>
      <c r="G17" s="7"/>
      <c r="H17" s="7"/>
      <c r="I17" s="7"/>
      <c r="J17" s="7"/>
      <c r="K17" s="7"/>
      <c r="L17" s="40">
        <f>E17*C17</f>
        <v>0</v>
      </c>
      <c r="M17" s="41">
        <f>C17*F17</f>
        <v>0</v>
      </c>
      <c r="N17" s="41">
        <f>G17*C17</f>
        <v>0</v>
      </c>
      <c r="O17" s="41">
        <f>H17*C17</f>
        <v>0</v>
      </c>
      <c r="P17" s="41">
        <f>I17*C17</f>
        <v>0</v>
      </c>
      <c r="Q17" s="41">
        <f>J17*C17</f>
        <v>0</v>
      </c>
    </row>
    <row r="18" spans="1:17">
      <c r="A18" s="22"/>
      <c r="B18" s="31" t="s">
        <v>51</v>
      </c>
      <c r="C18" s="43">
        <v>0.05</v>
      </c>
      <c r="D18" s="1"/>
      <c r="E18" s="17"/>
      <c r="F18" s="7"/>
      <c r="G18" s="7"/>
      <c r="H18" s="7"/>
      <c r="I18" s="7"/>
      <c r="J18" s="7"/>
      <c r="K18" s="7"/>
      <c r="L18" s="40">
        <f>E18*C18</f>
        <v>0</v>
      </c>
      <c r="M18" s="41">
        <f>C18*F18</f>
        <v>0</v>
      </c>
      <c r="N18" s="41">
        <f>G18*C18</f>
        <v>0</v>
      </c>
      <c r="O18" s="41">
        <f>H18*C18</f>
        <v>0</v>
      </c>
      <c r="P18" s="41">
        <f>I18*C18</f>
        <v>0</v>
      </c>
      <c r="Q18" s="41">
        <f>J18*C18</f>
        <v>0</v>
      </c>
    </row>
    <row r="19" spans="1:17" ht="38.25">
      <c r="A19" s="22"/>
      <c r="B19" s="31" t="s">
        <v>52</v>
      </c>
      <c r="C19" s="43">
        <v>0.05</v>
      </c>
      <c r="D19" s="1"/>
      <c r="E19" s="17"/>
      <c r="F19" s="7"/>
      <c r="G19" s="7"/>
      <c r="H19" s="7"/>
      <c r="I19" s="7"/>
      <c r="J19" s="7"/>
      <c r="K19" s="7"/>
      <c r="L19" s="40"/>
      <c r="M19" s="41"/>
      <c r="N19" s="41"/>
      <c r="O19" s="41"/>
      <c r="P19" s="41"/>
      <c r="Q19" s="41"/>
    </row>
    <row r="20" spans="1:17">
      <c r="A20" s="22"/>
      <c r="B20" s="31" t="s">
        <v>53</v>
      </c>
      <c r="C20" s="43">
        <v>0.2</v>
      </c>
      <c r="D20" s="1"/>
      <c r="E20" s="17"/>
      <c r="F20" s="7"/>
      <c r="G20" s="7"/>
      <c r="H20" s="7"/>
      <c r="I20" s="7"/>
      <c r="J20" s="7"/>
      <c r="K20" s="7"/>
      <c r="L20" s="40">
        <f t="shared" ref="L20:L42" si="0">E20*C20</f>
        <v>0</v>
      </c>
      <c r="M20" s="41">
        <f t="shared" ref="M20:M42" si="1">C20*F20</f>
        <v>0</v>
      </c>
      <c r="N20" s="41">
        <f t="shared" ref="N20:N42" si="2">G20*C20</f>
        <v>0</v>
      </c>
      <c r="O20" s="41">
        <f t="shared" ref="O20:O42" si="3">H20*C20</f>
        <v>0</v>
      </c>
      <c r="P20" s="41">
        <f t="shared" ref="P20:P42" si="4">I20*C20</f>
        <v>0</v>
      </c>
      <c r="Q20" s="41">
        <f t="shared" ref="Q20:Q42" si="5">J20*C20</f>
        <v>0</v>
      </c>
    </row>
    <row r="21" spans="1:17" ht="25.5">
      <c r="A21" s="22"/>
      <c r="B21" s="31" t="s">
        <v>54</v>
      </c>
      <c r="C21" s="43">
        <v>0.1</v>
      </c>
      <c r="D21" s="1"/>
      <c r="E21" s="17"/>
      <c r="F21" s="7"/>
      <c r="G21" s="7"/>
      <c r="H21" s="7"/>
      <c r="I21" s="7"/>
      <c r="J21" s="7"/>
      <c r="K21" s="7"/>
      <c r="L21" s="40">
        <f t="shared" si="0"/>
        <v>0</v>
      </c>
      <c r="M21" s="41">
        <f t="shared" si="1"/>
        <v>0</v>
      </c>
      <c r="N21" s="41">
        <f t="shared" si="2"/>
        <v>0</v>
      </c>
      <c r="O21" s="41">
        <f t="shared" si="3"/>
        <v>0</v>
      </c>
      <c r="P21" s="41">
        <f t="shared" si="4"/>
        <v>0</v>
      </c>
      <c r="Q21" s="41">
        <f t="shared" si="5"/>
        <v>0</v>
      </c>
    </row>
    <row r="22" spans="1:17" ht="25.5">
      <c r="A22" s="22"/>
      <c r="B22" s="31" t="s">
        <v>55</v>
      </c>
      <c r="C22" s="43">
        <v>0.1</v>
      </c>
      <c r="D22" s="1"/>
      <c r="E22" s="17"/>
      <c r="F22" s="7"/>
      <c r="G22" s="7"/>
      <c r="H22" s="7"/>
      <c r="I22" s="7"/>
      <c r="J22" s="7"/>
      <c r="K22" s="7"/>
      <c r="L22" s="40">
        <f t="shared" si="0"/>
        <v>0</v>
      </c>
      <c r="M22" s="41">
        <f t="shared" si="1"/>
        <v>0</v>
      </c>
      <c r="N22" s="41">
        <f t="shared" si="2"/>
        <v>0</v>
      </c>
      <c r="O22" s="41">
        <f t="shared" si="3"/>
        <v>0</v>
      </c>
      <c r="P22" s="41">
        <f t="shared" si="4"/>
        <v>0</v>
      </c>
      <c r="Q22" s="41">
        <f t="shared" si="5"/>
        <v>0</v>
      </c>
    </row>
    <row r="23" spans="1:17">
      <c r="A23" s="22"/>
      <c r="B23" s="29" t="s">
        <v>56</v>
      </c>
      <c r="C23" s="43"/>
      <c r="D23" s="1"/>
      <c r="E23" s="17"/>
      <c r="F23" s="7"/>
      <c r="G23" s="7"/>
      <c r="H23" s="7"/>
      <c r="I23" s="7"/>
      <c r="J23" s="7"/>
      <c r="K23" s="7"/>
      <c r="L23" s="40">
        <f t="shared" si="0"/>
        <v>0</v>
      </c>
      <c r="M23" s="41">
        <f t="shared" si="1"/>
        <v>0</v>
      </c>
      <c r="N23" s="41">
        <f t="shared" si="2"/>
        <v>0</v>
      </c>
      <c r="O23" s="41">
        <f t="shared" si="3"/>
        <v>0</v>
      </c>
      <c r="P23" s="41">
        <f t="shared" si="4"/>
        <v>0</v>
      </c>
      <c r="Q23" s="41">
        <f t="shared" si="5"/>
        <v>0</v>
      </c>
    </row>
    <row r="24" spans="1:17" ht="25.5">
      <c r="A24" s="22"/>
      <c r="B24" s="31" t="s">
        <v>57</v>
      </c>
      <c r="C24" s="43">
        <v>1E-3</v>
      </c>
      <c r="D24" s="1"/>
      <c r="E24" s="17"/>
      <c r="F24" s="7"/>
      <c r="G24" s="7"/>
      <c r="H24" s="7"/>
      <c r="I24" s="7"/>
      <c r="J24" s="7"/>
      <c r="K24" s="7"/>
      <c r="L24" s="40">
        <f t="shared" si="0"/>
        <v>0</v>
      </c>
      <c r="M24" s="41">
        <f t="shared" si="1"/>
        <v>0</v>
      </c>
      <c r="N24" s="41">
        <f t="shared" si="2"/>
        <v>0</v>
      </c>
      <c r="O24" s="41">
        <f t="shared" si="3"/>
        <v>0</v>
      </c>
      <c r="P24" s="41">
        <f t="shared" si="4"/>
        <v>0</v>
      </c>
      <c r="Q24" s="41">
        <f t="shared" si="5"/>
        <v>0</v>
      </c>
    </row>
    <row r="25" spans="1:17" ht="25.5">
      <c r="A25" s="22"/>
      <c r="B25" s="31" t="s">
        <v>58</v>
      </c>
      <c r="C25" s="43">
        <v>1E-3</v>
      </c>
      <c r="D25" s="1"/>
      <c r="E25" s="17"/>
      <c r="F25" s="7"/>
      <c r="G25" s="7"/>
      <c r="H25" s="7"/>
      <c r="I25" s="7"/>
      <c r="J25" s="7"/>
      <c r="K25" s="7"/>
      <c r="L25" s="40">
        <f t="shared" si="0"/>
        <v>0</v>
      </c>
      <c r="M25" s="41">
        <f t="shared" si="1"/>
        <v>0</v>
      </c>
      <c r="N25" s="41">
        <f t="shared" si="2"/>
        <v>0</v>
      </c>
      <c r="O25" s="41">
        <f t="shared" si="3"/>
        <v>0</v>
      </c>
      <c r="P25" s="41">
        <f t="shared" si="4"/>
        <v>0</v>
      </c>
      <c r="Q25" s="41">
        <f t="shared" si="5"/>
        <v>0</v>
      </c>
    </row>
    <row r="26" spans="1:17">
      <c r="A26" s="22"/>
      <c r="B26" s="32" t="s">
        <v>59</v>
      </c>
      <c r="C26" s="43"/>
      <c r="D26" s="1"/>
      <c r="E26" s="17"/>
      <c r="F26" s="7"/>
      <c r="G26" s="7"/>
      <c r="H26" s="7"/>
      <c r="I26" s="7"/>
      <c r="J26" s="7"/>
      <c r="K26" s="7"/>
      <c r="L26" s="40">
        <f t="shared" si="0"/>
        <v>0</v>
      </c>
      <c r="M26" s="41">
        <f t="shared" si="1"/>
        <v>0</v>
      </c>
      <c r="N26" s="41">
        <f t="shared" si="2"/>
        <v>0</v>
      </c>
      <c r="O26" s="41">
        <f t="shared" si="3"/>
        <v>0</v>
      </c>
      <c r="P26" s="41">
        <f t="shared" si="4"/>
        <v>0</v>
      </c>
      <c r="Q26" s="41">
        <f t="shared" si="5"/>
        <v>0</v>
      </c>
    </row>
    <row r="27" spans="1:17">
      <c r="A27" s="22"/>
      <c r="B27" s="33" t="s">
        <v>60</v>
      </c>
      <c r="C27" s="43">
        <v>0.03</v>
      </c>
      <c r="D27" s="1"/>
      <c r="E27" s="17"/>
      <c r="F27" s="7"/>
      <c r="G27" s="7"/>
      <c r="H27" s="7"/>
      <c r="I27" s="7"/>
      <c r="J27" s="7"/>
      <c r="K27" s="7"/>
      <c r="L27" s="40">
        <f t="shared" si="0"/>
        <v>0</v>
      </c>
      <c r="M27" s="41">
        <f t="shared" si="1"/>
        <v>0</v>
      </c>
      <c r="N27" s="41">
        <f t="shared" si="2"/>
        <v>0</v>
      </c>
      <c r="O27" s="41">
        <f t="shared" si="3"/>
        <v>0</v>
      </c>
      <c r="P27" s="41">
        <f t="shared" si="4"/>
        <v>0</v>
      </c>
      <c r="Q27" s="41">
        <f t="shared" si="5"/>
        <v>0</v>
      </c>
    </row>
    <row r="28" spans="1:17">
      <c r="A28" s="22"/>
      <c r="B28" s="33" t="s">
        <v>61</v>
      </c>
      <c r="C28" s="43">
        <v>0.03</v>
      </c>
      <c r="D28" s="1"/>
      <c r="E28" s="17"/>
      <c r="F28" s="7"/>
      <c r="G28" s="7"/>
      <c r="H28" s="7"/>
      <c r="I28" s="7"/>
      <c r="J28" s="7"/>
      <c r="K28" s="7"/>
      <c r="L28" s="40">
        <f t="shared" si="0"/>
        <v>0</v>
      </c>
      <c r="M28" s="41">
        <f t="shared" si="1"/>
        <v>0</v>
      </c>
      <c r="N28" s="41">
        <f t="shared" si="2"/>
        <v>0</v>
      </c>
      <c r="O28" s="41">
        <f t="shared" si="3"/>
        <v>0</v>
      </c>
      <c r="P28" s="41">
        <f t="shared" si="4"/>
        <v>0</v>
      </c>
      <c r="Q28" s="41">
        <f t="shared" si="5"/>
        <v>0</v>
      </c>
    </row>
    <row r="29" spans="1:17">
      <c r="A29" s="22"/>
      <c r="B29" s="33" t="s">
        <v>62</v>
      </c>
      <c r="C29" s="43">
        <v>0.03</v>
      </c>
      <c r="D29" s="1"/>
      <c r="E29" s="17"/>
      <c r="F29" s="7"/>
      <c r="G29" s="7"/>
      <c r="H29" s="7"/>
      <c r="I29" s="7"/>
      <c r="J29" s="7"/>
      <c r="K29" s="7"/>
      <c r="L29" s="40">
        <f t="shared" si="0"/>
        <v>0</v>
      </c>
      <c r="M29" s="41">
        <f t="shared" si="1"/>
        <v>0</v>
      </c>
      <c r="N29" s="41">
        <f t="shared" si="2"/>
        <v>0</v>
      </c>
      <c r="O29" s="41">
        <f t="shared" si="3"/>
        <v>0</v>
      </c>
      <c r="P29" s="41">
        <f t="shared" si="4"/>
        <v>0</v>
      </c>
      <c r="Q29" s="41">
        <f t="shared" si="5"/>
        <v>0</v>
      </c>
    </row>
    <row r="30" spans="1:17">
      <c r="A30" s="22"/>
      <c r="B30" s="34" t="s">
        <v>63</v>
      </c>
      <c r="C30" s="43"/>
      <c r="D30" s="1"/>
      <c r="E30" s="17"/>
      <c r="F30" s="7"/>
      <c r="G30" s="7"/>
      <c r="H30" s="7"/>
      <c r="I30" s="7"/>
      <c r="J30" s="7"/>
      <c r="K30" s="7"/>
      <c r="L30" s="40">
        <f t="shared" si="0"/>
        <v>0</v>
      </c>
      <c r="M30" s="41">
        <f t="shared" si="1"/>
        <v>0</v>
      </c>
      <c r="N30" s="41">
        <f t="shared" si="2"/>
        <v>0</v>
      </c>
      <c r="O30" s="41">
        <f t="shared" si="3"/>
        <v>0</v>
      </c>
      <c r="P30" s="41">
        <f t="shared" si="4"/>
        <v>0</v>
      </c>
      <c r="Q30" s="41">
        <f t="shared" si="5"/>
        <v>0</v>
      </c>
    </row>
    <row r="31" spans="1:17">
      <c r="A31" s="22"/>
      <c r="B31" s="31" t="s">
        <v>64</v>
      </c>
      <c r="C31" s="43"/>
      <c r="D31" s="1"/>
      <c r="E31" s="17"/>
      <c r="F31" s="7"/>
      <c r="G31" s="7"/>
      <c r="H31" s="7"/>
      <c r="I31" s="7"/>
      <c r="J31" s="7"/>
      <c r="K31" s="7"/>
      <c r="L31" s="40">
        <f t="shared" si="0"/>
        <v>0</v>
      </c>
      <c r="M31" s="41">
        <f t="shared" si="1"/>
        <v>0</v>
      </c>
      <c r="N31" s="41">
        <f t="shared" si="2"/>
        <v>0</v>
      </c>
      <c r="O31" s="41">
        <f t="shared" si="3"/>
        <v>0</v>
      </c>
      <c r="P31" s="41">
        <f t="shared" si="4"/>
        <v>0</v>
      </c>
      <c r="Q31" s="41">
        <f t="shared" si="5"/>
        <v>0</v>
      </c>
    </row>
    <row r="32" spans="1:17">
      <c r="A32" s="22"/>
      <c r="B32" s="32" t="s">
        <v>65</v>
      </c>
      <c r="C32" s="43">
        <v>0.1</v>
      </c>
      <c r="D32" s="1"/>
      <c r="E32" s="17"/>
      <c r="F32" s="7"/>
      <c r="G32" s="7"/>
      <c r="H32" s="7"/>
      <c r="I32" s="7"/>
      <c r="J32" s="7"/>
      <c r="K32" s="7"/>
      <c r="L32" s="40">
        <f t="shared" si="0"/>
        <v>0</v>
      </c>
      <c r="M32" s="41">
        <f t="shared" si="1"/>
        <v>0</v>
      </c>
      <c r="N32" s="41">
        <f t="shared" si="2"/>
        <v>0</v>
      </c>
      <c r="O32" s="41">
        <f t="shared" si="3"/>
        <v>0</v>
      </c>
      <c r="P32" s="41">
        <f t="shared" si="4"/>
        <v>0</v>
      </c>
      <c r="Q32" s="41">
        <f t="shared" si="5"/>
        <v>0</v>
      </c>
    </row>
    <row r="33" spans="1:17">
      <c r="A33" s="22"/>
      <c r="B33" s="32" t="s">
        <v>66</v>
      </c>
      <c r="C33" s="43">
        <v>0.01</v>
      </c>
      <c r="D33" s="1"/>
      <c r="E33" s="17"/>
      <c r="F33" s="7"/>
      <c r="G33" s="7"/>
      <c r="H33" s="7"/>
      <c r="I33" s="7"/>
      <c r="J33" s="7"/>
      <c r="K33" s="7"/>
      <c r="L33" s="40">
        <f t="shared" si="0"/>
        <v>0</v>
      </c>
      <c r="M33" s="41">
        <f t="shared" si="1"/>
        <v>0</v>
      </c>
      <c r="N33" s="41">
        <f t="shared" si="2"/>
        <v>0</v>
      </c>
      <c r="O33" s="41">
        <f t="shared" si="3"/>
        <v>0</v>
      </c>
      <c r="P33" s="41">
        <f t="shared" si="4"/>
        <v>0</v>
      </c>
      <c r="Q33" s="41">
        <f t="shared" si="5"/>
        <v>0</v>
      </c>
    </row>
    <row r="34" spans="1:17">
      <c r="A34" s="22"/>
      <c r="B34" s="32" t="s">
        <v>67</v>
      </c>
      <c r="C34" s="43">
        <v>0.01</v>
      </c>
      <c r="D34" s="1"/>
      <c r="E34" s="17"/>
      <c r="F34" s="7"/>
      <c r="G34" s="7"/>
      <c r="H34" s="7"/>
      <c r="I34" s="7"/>
      <c r="J34" s="7"/>
      <c r="K34" s="7"/>
      <c r="L34" s="40">
        <f t="shared" si="0"/>
        <v>0</v>
      </c>
      <c r="M34" s="41">
        <f t="shared" si="1"/>
        <v>0</v>
      </c>
      <c r="N34" s="41">
        <f t="shared" si="2"/>
        <v>0</v>
      </c>
      <c r="O34" s="41">
        <f t="shared" si="3"/>
        <v>0</v>
      </c>
      <c r="P34" s="41">
        <f t="shared" si="4"/>
        <v>0</v>
      </c>
      <c r="Q34" s="41">
        <f t="shared" si="5"/>
        <v>0</v>
      </c>
    </row>
    <row r="35" spans="1:17">
      <c r="A35" s="22"/>
      <c r="B35" s="32" t="s">
        <v>68</v>
      </c>
      <c r="C35" s="43">
        <v>0.01</v>
      </c>
      <c r="D35" s="1"/>
      <c r="E35" s="17"/>
      <c r="F35" s="7"/>
      <c r="G35" s="7"/>
      <c r="H35" s="7"/>
      <c r="I35" s="7"/>
      <c r="J35" s="7"/>
      <c r="K35" s="7"/>
      <c r="L35" s="40">
        <f t="shared" si="0"/>
        <v>0</v>
      </c>
      <c r="M35" s="41">
        <f t="shared" si="1"/>
        <v>0</v>
      </c>
      <c r="N35" s="41">
        <f t="shared" si="2"/>
        <v>0</v>
      </c>
      <c r="O35" s="41">
        <f t="shared" si="3"/>
        <v>0</v>
      </c>
      <c r="P35" s="41">
        <f t="shared" si="4"/>
        <v>0</v>
      </c>
      <c r="Q35" s="41">
        <f t="shared" si="5"/>
        <v>0</v>
      </c>
    </row>
    <row r="36" spans="1:17">
      <c r="A36" s="22"/>
      <c r="B36" s="32" t="s">
        <v>69</v>
      </c>
      <c r="C36" s="43">
        <v>0.01</v>
      </c>
      <c r="D36" s="1"/>
      <c r="E36" s="17"/>
      <c r="F36" s="7"/>
      <c r="G36" s="7"/>
      <c r="H36" s="7"/>
      <c r="I36" s="7"/>
      <c r="J36" s="7"/>
      <c r="K36" s="7"/>
      <c r="L36" s="40">
        <f t="shared" si="0"/>
        <v>0</v>
      </c>
      <c r="M36" s="41">
        <f t="shared" si="1"/>
        <v>0</v>
      </c>
      <c r="N36" s="41">
        <f t="shared" si="2"/>
        <v>0</v>
      </c>
      <c r="O36" s="41">
        <f t="shared" si="3"/>
        <v>0</v>
      </c>
      <c r="P36" s="41">
        <f t="shared" si="4"/>
        <v>0</v>
      </c>
      <c r="Q36" s="41">
        <f t="shared" si="5"/>
        <v>0</v>
      </c>
    </row>
    <row r="37" spans="1:17">
      <c r="A37" s="22"/>
      <c r="B37" s="32" t="s">
        <v>70</v>
      </c>
      <c r="C37" s="43">
        <v>0.01</v>
      </c>
      <c r="D37" s="1"/>
      <c r="E37" s="17"/>
      <c r="F37" s="7"/>
      <c r="G37" s="7"/>
      <c r="H37" s="7"/>
      <c r="I37" s="7"/>
      <c r="J37" s="7"/>
      <c r="K37" s="7"/>
      <c r="L37" s="40">
        <f t="shared" si="0"/>
        <v>0</v>
      </c>
      <c r="M37" s="41">
        <f t="shared" si="1"/>
        <v>0</v>
      </c>
      <c r="N37" s="41">
        <f t="shared" si="2"/>
        <v>0</v>
      </c>
      <c r="O37" s="41">
        <f t="shared" si="3"/>
        <v>0</v>
      </c>
      <c r="P37" s="41">
        <f t="shared" si="4"/>
        <v>0</v>
      </c>
      <c r="Q37" s="41">
        <f t="shared" si="5"/>
        <v>0</v>
      </c>
    </row>
    <row r="38" spans="1:17">
      <c r="A38" s="22"/>
      <c r="B38" s="32" t="s">
        <v>71</v>
      </c>
      <c r="C38" s="43">
        <v>0.01</v>
      </c>
      <c r="D38" s="1"/>
      <c r="E38" s="17"/>
      <c r="F38" s="7"/>
      <c r="G38" s="7"/>
      <c r="H38" s="7"/>
      <c r="I38" s="7"/>
      <c r="J38" s="7"/>
      <c r="K38" s="7"/>
      <c r="L38" s="40">
        <f t="shared" si="0"/>
        <v>0</v>
      </c>
      <c r="M38" s="41">
        <f t="shared" si="1"/>
        <v>0</v>
      </c>
      <c r="N38" s="41">
        <f t="shared" si="2"/>
        <v>0</v>
      </c>
      <c r="O38" s="41">
        <f t="shared" si="3"/>
        <v>0</v>
      </c>
      <c r="P38" s="41">
        <f t="shared" si="4"/>
        <v>0</v>
      </c>
      <c r="Q38" s="41">
        <f t="shared" si="5"/>
        <v>0</v>
      </c>
    </row>
    <row r="39" spans="1:17">
      <c r="A39" s="22"/>
      <c r="B39" s="32" t="s">
        <v>72</v>
      </c>
      <c r="C39" s="43">
        <v>0.01</v>
      </c>
      <c r="D39" s="1"/>
      <c r="E39" s="17"/>
      <c r="F39" s="7"/>
      <c r="G39" s="7"/>
      <c r="H39" s="7"/>
      <c r="I39" s="7"/>
      <c r="J39" s="7"/>
      <c r="K39" s="7"/>
      <c r="L39" s="40">
        <f t="shared" si="0"/>
        <v>0</v>
      </c>
      <c r="M39" s="41">
        <f t="shared" si="1"/>
        <v>0</v>
      </c>
      <c r="N39" s="41">
        <f t="shared" si="2"/>
        <v>0</v>
      </c>
      <c r="O39" s="41">
        <f t="shared" si="3"/>
        <v>0</v>
      </c>
      <c r="P39" s="41">
        <f t="shared" si="4"/>
        <v>0</v>
      </c>
      <c r="Q39" s="41">
        <f t="shared" si="5"/>
        <v>0</v>
      </c>
    </row>
    <row r="40" spans="1:17">
      <c r="A40" s="22"/>
      <c r="B40" s="32" t="s">
        <v>73</v>
      </c>
      <c r="C40" s="43">
        <v>0.01</v>
      </c>
      <c r="D40" s="1"/>
      <c r="E40" s="17"/>
      <c r="F40" s="7"/>
      <c r="G40" s="7"/>
      <c r="H40" s="7"/>
      <c r="I40" s="7"/>
      <c r="J40" s="7"/>
      <c r="K40" s="7"/>
      <c r="L40" s="40">
        <f t="shared" si="0"/>
        <v>0</v>
      </c>
      <c r="M40" s="41">
        <f t="shared" si="1"/>
        <v>0</v>
      </c>
      <c r="N40" s="41">
        <f t="shared" si="2"/>
        <v>0</v>
      </c>
      <c r="O40" s="41">
        <f t="shared" si="3"/>
        <v>0</v>
      </c>
      <c r="P40" s="41">
        <f t="shared" si="4"/>
        <v>0</v>
      </c>
      <c r="Q40" s="41">
        <f t="shared" si="5"/>
        <v>0</v>
      </c>
    </row>
    <row r="41" spans="1:17">
      <c r="A41" s="22"/>
      <c r="B41" s="32" t="s">
        <v>74</v>
      </c>
      <c r="C41" s="43">
        <v>0.01</v>
      </c>
      <c r="D41" s="1"/>
      <c r="E41" s="17"/>
      <c r="F41" s="7"/>
      <c r="G41" s="7"/>
      <c r="H41" s="7"/>
      <c r="I41" s="7"/>
      <c r="J41" s="7"/>
      <c r="K41" s="7"/>
      <c r="L41" s="40">
        <f t="shared" si="0"/>
        <v>0</v>
      </c>
      <c r="M41" s="41">
        <f t="shared" si="1"/>
        <v>0</v>
      </c>
      <c r="N41" s="41">
        <f t="shared" si="2"/>
        <v>0</v>
      </c>
      <c r="O41" s="41">
        <f t="shared" si="3"/>
        <v>0</v>
      </c>
      <c r="P41" s="41">
        <f t="shared" si="4"/>
        <v>0</v>
      </c>
      <c r="Q41" s="41">
        <f t="shared" si="5"/>
        <v>0</v>
      </c>
    </row>
    <row r="42" spans="1:17">
      <c r="A42" s="22"/>
      <c r="B42" s="32" t="s">
        <v>75</v>
      </c>
      <c r="C42" s="43">
        <v>0.03</v>
      </c>
      <c r="D42" s="1"/>
      <c r="E42" s="17"/>
      <c r="F42" s="7"/>
      <c r="G42" s="7"/>
      <c r="H42" s="7"/>
      <c r="I42" s="7"/>
      <c r="J42" s="7"/>
      <c r="K42" s="7"/>
      <c r="L42" s="40">
        <f t="shared" si="0"/>
        <v>0</v>
      </c>
      <c r="M42" s="41">
        <f t="shared" si="1"/>
        <v>0</v>
      </c>
      <c r="N42" s="41">
        <f t="shared" si="2"/>
        <v>0</v>
      </c>
      <c r="O42" s="41">
        <f t="shared" si="3"/>
        <v>0</v>
      </c>
      <c r="P42" s="41">
        <f t="shared" si="4"/>
        <v>0</v>
      </c>
      <c r="Q42" s="41">
        <f t="shared" si="5"/>
        <v>0</v>
      </c>
    </row>
    <row r="43" spans="1:17">
      <c r="A43" s="22"/>
      <c r="B43" s="31" t="s">
        <v>76</v>
      </c>
      <c r="C43" s="44"/>
      <c r="D43" s="1"/>
      <c r="E43" s="17"/>
      <c r="F43" s="7"/>
      <c r="G43" s="7"/>
      <c r="H43" s="7"/>
      <c r="I43" s="7"/>
      <c r="J43" s="7"/>
      <c r="K43" s="7"/>
      <c r="L43" s="40">
        <f>E43*C44</f>
        <v>0</v>
      </c>
      <c r="M43" s="41">
        <f>C44*F43</f>
        <v>0</v>
      </c>
      <c r="N43" s="41">
        <f>G43*C44</f>
        <v>0</v>
      </c>
      <c r="O43" s="41">
        <f>H43*C44</f>
        <v>0</v>
      </c>
      <c r="P43" s="41">
        <f>I43*C44</f>
        <v>0</v>
      </c>
      <c r="Q43" s="41">
        <f>J43*C44</f>
        <v>0</v>
      </c>
    </row>
    <row r="44" spans="1:17">
      <c r="A44" s="22"/>
      <c r="B44" s="32" t="s">
        <v>77</v>
      </c>
      <c r="C44" s="43">
        <v>0.1</v>
      </c>
      <c r="D44" s="1"/>
      <c r="E44" s="17"/>
      <c r="F44" s="7"/>
      <c r="G44" s="7"/>
      <c r="H44" s="7"/>
      <c r="I44" s="7"/>
      <c r="J44" s="7"/>
      <c r="K44" s="7"/>
      <c r="L44" s="40">
        <f t="shared" ref="L44" si="6">E44*C44</f>
        <v>0</v>
      </c>
      <c r="M44" s="41">
        <f t="shared" ref="M44" si="7">C44*F44</f>
        <v>0</v>
      </c>
      <c r="N44" s="41">
        <f t="shared" ref="N44" si="8">G44*C44</f>
        <v>0</v>
      </c>
      <c r="O44" s="41">
        <f t="shared" ref="O44" si="9">H44*C44</f>
        <v>0</v>
      </c>
      <c r="P44" s="41">
        <f t="shared" ref="P44" si="10">I44*C44</f>
        <v>0</v>
      </c>
      <c r="Q44" s="41">
        <f t="shared" ref="Q44" si="11">J44*C44</f>
        <v>0</v>
      </c>
    </row>
    <row r="45" spans="1:17">
      <c r="A45" s="22"/>
      <c r="B45" s="32" t="s">
        <v>78</v>
      </c>
      <c r="C45" s="43">
        <v>0.01</v>
      </c>
      <c r="D45" s="1"/>
      <c r="E45" s="17"/>
      <c r="F45" s="7"/>
      <c r="G45" s="7"/>
      <c r="H45" s="7"/>
      <c r="I45" s="7"/>
      <c r="J45" s="7"/>
      <c r="K45" s="7"/>
      <c r="L45" s="40">
        <f t="shared" ref="L45:L51" si="12">E45*C45</f>
        <v>0</v>
      </c>
      <c r="M45" s="41">
        <f t="shared" ref="M45:M51" si="13">C45*F45</f>
        <v>0</v>
      </c>
      <c r="N45" s="41">
        <f t="shared" ref="N45:N51" si="14">G45*C45</f>
        <v>0</v>
      </c>
      <c r="O45" s="41">
        <f t="shared" ref="O45:O51" si="15">H45*C45</f>
        <v>0</v>
      </c>
      <c r="P45" s="41">
        <f t="shared" ref="P45:P51" si="16">I45*C45</f>
        <v>0</v>
      </c>
      <c r="Q45" s="41">
        <f t="shared" ref="Q45:Q51" si="17">J45*C45</f>
        <v>0</v>
      </c>
    </row>
    <row r="46" spans="1:17">
      <c r="A46" s="22"/>
      <c r="B46" s="32" t="s">
        <v>79</v>
      </c>
      <c r="C46" s="43">
        <v>0.01</v>
      </c>
      <c r="D46" s="1"/>
      <c r="E46" s="17"/>
      <c r="F46" s="7"/>
      <c r="G46" s="7"/>
      <c r="H46" s="7"/>
      <c r="I46" s="7"/>
      <c r="J46" s="7"/>
      <c r="K46" s="7"/>
      <c r="L46" s="40">
        <f t="shared" si="12"/>
        <v>0</v>
      </c>
      <c r="M46" s="41">
        <f t="shared" si="13"/>
        <v>0</v>
      </c>
      <c r="N46" s="41">
        <f t="shared" si="14"/>
        <v>0</v>
      </c>
      <c r="O46" s="41">
        <f t="shared" si="15"/>
        <v>0</v>
      </c>
      <c r="P46" s="41">
        <f t="shared" si="16"/>
        <v>0</v>
      </c>
      <c r="Q46" s="41">
        <f t="shared" si="17"/>
        <v>0</v>
      </c>
    </row>
    <row r="47" spans="1:17">
      <c r="A47" s="22"/>
      <c r="B47" s="32" t="s">
        <v>80</v>
      </c>
      <c r="C47" s="43">
        <v>0.01</v>
      </c>
      <c r="D47" s="1"/>
      <c r="E47" s="17"/>
      <c r="F47" s="7"/>
      <c r="G47" s="7"/>
      <c r="H47" s="7"/>
      <c r="I47" s="7"/>
      <c r="J47" s="7"/>
      <c r="K47" s="7"/>
      <c r="L47" s="40">
        <f t="shared" si="12"/>
        <v>0</v>
      </c>
      <c r="M47" s="41">
        <f t="shared" si="13"/>
        <v>0</v>
      </c>
      <c r="N47" s="41">
        <f t="shared" si="14"/>
        <v>0</v>
      </c>
      <c r="O47" s="41">
        <f t="shared" si="15"/>
        <v>0</v>
      </c>
      <c r="P47" s="41">
        <f t="shared" si="16"/>
        <v>0</v>
      </c>
      <c r="Q47" s="41">
        <f t="shared" si="17"/>
        <v>0</v>
      </c>
    </row>
    <row r="48" spans="1:17">
      <c r="A48" s="22"/>
      <c r="B48" s="32" t="s">
        <v>81</v>
      </c>
      <c r="C48" s="43">
        <v>0.01</v>
      </c>
      <c r="D48" s="1"/>
      <c r="E48" s="17"/>
      <c r="F48" s="7"/>
      <c r="G48" s="7"/>
      <c r="H48" s="7"/>
      <c r="I48" s="7"/>
      <c r="J48" s="7"/>
      <c r="K48" s="7"/>
      <c r="L48" s="40">
        <f t="shared" si="12"/>
        <v>0</v>
      </c>
      <c r="M48" s="41">
        <f t="shared" si="13"/>
        <v>0</v>
      </c>
      <c r="N48" s="41">
        <f t="shared" si="14"/>
        <v>0</v>
      </c>
      <c r="O48" s="41">
        <f t="shared" si="15"/>
        <v>0</v>
      </c>
      <c r="P48" s="41">
        <f t="shared" si="16"/>
        <v>0</v>
      </c>
      <c r="Q48" s="41">
        <f t="shared" si="17"/>
        <v>0</v>
      </c>
    </row>
    <row r="49" spans="1:17">
      <c r="A49" s="22"/>
      <c r="B49" s="32" t="s">
        <v>82</v>
      </c>
      <c r="C49" s="43">
        <v>0.03</v>
      </c>
      <c r="D49" s="1"/>
      <c r="E49" s="17"/>
      <c r="F49" s="7"/>
      <c r="G49" s="7"/>
      <c r="H49" s="7"/>
      <c r="I49" s="7"/>
      <c r="J49" s="7"/>
      <c r="K49" s="7"/>
      <c r="L49" s="40">
        <f t="shared" si="12"/>
        <v>0</v>
      </c>
      <c r="M49" s="41">
        <f t="shared" si="13"/>
        <v>0</v>
      </c>
      <c r="N49" s="41">
        <f t="shared" si="14"/>
        <v>0</v>
      </c>
      <c r="O49" s="41">
        <f t="shared" si="15"/>
        <v>0</v>
      </c>
      <c r="P49" s="41">
        <f t="shared" si="16"/>
        <v>0</v>
      </c>
      <c r="Q49" s="41">
        <f t="shared" si="17"/>
        <v>0</v>
      </c>
    </row>
    <row r="50" spans="1:17" ht="25.5">
      <c r="A50" s="22"/>
      <c r="B50" s="31" t="s">
        <v>83</v>
      </c>
      <c r="C50" s="43">
        <v>0.02</v>
      </c>
      <c r="D50" s="1"/>
      <c r="E50" s="17"/>
      <c r="F50" s="7"/>
      <c r="G50" s="7"/>
      <c r="H50" s="7"/>
      <c r="I50" s="7"/>
      <c r="J50" s="7"/>
      <c r="K50" s="7"/>
      <c r="L50" s="40">
        <f t="shared" si="12"/>
        <v>0</v>
      </c>
      <c r="M50" s="41">
        <f t="shared" si="13"/>
        <v>0</v>
      </c>
      <c r="N50" s="41">
        <f t="shared" si="14"/>
        <v>0</v>
      </c>
      <c r="O50" s="41">
        <f t="shared" si="15"/>
        <v>0</v>
      </c>
      <c r="P50" s="41">
        <f t="shared" si="16"/>
        <v>0</v>
      </c>
      <c r="Q50" s="41">
        <f t="shared" si="17"/>
        <v>0</v>
      </c>
    </row>
    <row r="51" spans="1:17">
      <c r="A51" s="22"/>
      <c r="B51" s="29" t="s">
        <v>84</v>
      </c>
      <c r="C51" s="43"/>
      <c r="D51" s="1"/>
      <c r="E51" s="17"/>
      <c r="F51" s="7"/>
      <c r="G51" s="7"/>
      <c r="H51" s="7"/>
      <c r="I51" s="7"/>
      <c r="J51" s="7"/>
      <c r="K51" s="7"/>
      <c r="L51" s="40">
        <f t="shared" si="12"/>
        <v>0</v>
      </c>
      <c r="M51" s="41">
        <f t="shared" si="13"/>
        <v>0</v>
      </c>
      <c r="N51" s="41">
        <f t="shared" si="14"/>
        <v>0</v>
      </c>
      <c r="O51" s="41">
        <f t="shared" si="15"/>
        <v>0</v>
      </c>
      <c r="P51" s="41">
        <f t="shared" si="16"/>
        <v>0</v>
      </c>
      <c r="Q51" s="41">
        <f t="shared" si="17"/>
        <v>0</v>
      </c>
    </row>
    <row r="52" spans="1:17" ht="13.5" thickBot="1">
      <c r="A52" s="24" t="s">
        <v>40</v>
      </c>
      <c r="B52" s="25"/>
      <c r="C52" s="27">
        <f>SUBTOTAL(109,Table1[Weight])</f>
        <v>1.0020000000000002</v>
      </c>
      <c r="D52" s="25"/>
      <c r="E52" s="30"/>
      <c r="F52" s="8"/>
      <c r="G52" s="8"/>
      <c r="H52" s="8"/>
      <c r="I52" s="8"/>
      <c r="J52" s="8"/>
      <c r="K52" s="24" t="s">
        <v>40</v>
      </c>
      <c r="L52" s="36">
        <f>SUBTOTAL(109,Table1[Supplier 1
Final])</f>
        <v>0</v>
      </c>
      <c r="M52" s="36">
        <f>SUBTOTAL(109,Table1[Supplier 2
Final])</f>
        <v>0</v>
      </c>
      <c r="N52" s="36">
        <f>SUBTOTAL(109,Table1[Supplier 3
Final])</f>
        <v>0</v>
      </c>
      <c r="O52" s="36">
        <f>SUBTOTAL(109,Table1[Supplier 4
Final])</f>
        <v>0</v>
      </c>
      <c r="P52" s="36">
        <f>SUBTOTAL(109,Table1[Supplier 5
Final])</f>
        <v>0</v>
      </c>
      <c r="Q52" s="36">
        <f>SUBTOTAL(109,Table1[Supplier 6
Final])</f>
        <v>0</v>
      </c>
    </row>
    <row r="53" spans="1:17" ht="26.25" thickBot="1">
      <c r="A53" s="8"/>
      <c r="B53" s="8"/>
      <c r="C53" s="35"/>
      <c r="D53" s="8"/>
      <c r="E53" s="8"/>
      <c r="F53" s="8"/>
      <c r="G53" s="8"/>
      <c r="H53" s="8"/>
      <c r="I53" s="8"/>
      <c r="J53" s="8"/>
      <c r="K53" s="8"/>
      <c r="L53" s="6" t="s">
        <v>17</v>
      </c>
      <c r="M53" s="6" t="s">
        <v>18</v>
      </c>
      <c r="N53" s="6" t="s">
        <v>19</v>
      </c>
      <c r="O53" s="6" t="s">
        <v>20</v>
      </c>
      <c r="P53" s="6" t="s">
        <v>21</v>
      </c>
      <c r="Q53" s="6" t="s">
        <v>22</v>
      </c>
    </row>
    <row r="58" spans="1:17">
      <c r="A58" s="48" t="s">
        <v>37</v>
      </c>
      <c r="B58" s="48"/>
      <c r="C58" s="48"/>
      <c r="D58" s="48"/>
      <c r="E58" s="48"/>
      <c r="F58" s="48"/>
      <c r="G58" s="48"/>
      <c r="H58" s="48"/>
      <c r="I58" s="48"/>
    </row>
  </sheetData>
  <mergeCells count="12">
    <mergeCell ref="A58:I58"/>
    <mergeCell ref="A1:A4"/>
    <mergeCell ref="N1:O1"/>
    <mergeCell ref="N2:O2"/>
    <mergeCell ref="N3:O3"/>
    <mergeCell ref="N4:O4"/>
    <mergeCell ref="B1:M4"/>
    <mergeCell ref="D6:Q6"/>
    <mergeCell ref="P1:Q1"/>
    <mergeCell ref="P2:Q2"/>
    <mergeCell ref="P3:Q3"/>
    <mergeCell ref="P4:Q4"/>
  </mergeCells>
  <phoneticPr fontId="4" type="noConversion"/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93ABC-E6A1-41AA-81DF-AF6FFC725C6C}">
  <dimension ref="A1:Q13"/>
  <sheetViews>
    <sheetView showWhiteSpace="0" zoomScaleNormal="100" workbookViewId="0">
      <selection activeCell="B6" sqref="B6"/>
    </sheetView>
  </sheetViews>
  <sheetFormatPr defaultColWidth="13.85546875" defaultRowHeight="12.75"/>
  <cols>
    <col min="1" max="1" width="14.140625" style="2" customWidth="1"/>
    <col min="2" max="2" width="98" style="2" customWidth="1"/>
    <col min="3" max="3" width="7.42578125" style="2" customWidth="1"/>
    <col min="4" max="4" width="12" style="2" customWidth="1"/>
    <col min="5" max="6" width="10.28515625" style="2" bestFit="1" customWidth="1"/>
    <col min="7" max="7" width="10.5703125" style="2" bestFit="1" customWidth="1"/>
    <col min="8" max="10" width="10.28515625" style="2" bestFit="1" customWidth="1"/>
    <col min="11" max="11" width="18.42578125" style="2" customWidth="1"/>
    <col min="12" max="13" width="11.85546875" style="2" bestFit="1" customWidth="1"/>
    <col min="14" max="14" width="10.85546875" style="2" customWidth="1"/>
    <col min="15" max="15" width="11.85546875" style="2" bestFit="1" customWidth="1"/>
    <col min="16" max="16" width="11.85546875" style="2" customWidth="1"/>
    <col min="17" max="17" width="11.85546875" style="2" bestFit="1" customWidth="1"/>
    <col min="18" max="16384" width="13.85546875" style="2"/>
  </cols>
  <sheetData>
    <row r="1" spans="1:17" ht="16.5" customHeight="1">
      <c r="A1" s="45"/>
      <c r="B1" s="46" t="s">
        <v>34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9" t="s">
        <v>24</v>
      </c>
      <c r="O1" s="49"/>
      <c r="P1" s="51" t="s">
        <v>36</v>
      </c>
      <c r="Q1" s="51"/>
    </row>
    <row r="2" spans="1:17" ht="16.5" customHeight="1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9" t="s">
        <v>25</v>
      </c>
      <c r="O2" s="49"/>
      <c r="P2" s="51" t="s">
        <v>35</v>
      </c>
      <c r="Q2" s="52"/>
    </row>
    <row r="3" spans="1:17" ht="16.5" customHeight="1">
      <c r="A3" s="45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9" t="s">
        <v>26</v>
      </c>
      <c r="O3" s="49"/>
      <c r="P3" s="53" t="s">
        <v>39</v>
      </c>
      <c r="Q3" s="54" t="s">
        <v>39</v>
      </c>
    </row>
    <row r="4" spans="1:17" ht="16.5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9" t="s">
        <v>27</v>
      </c>
      <c r="O4" s="49"/>
      <c r="P4" s="55">
        <v>45413</v>
      </c>
      <c r="Q4" s="56">
        <v>45413</v>
      </c>
    </row>
    <row r="5" spans="1:17" ht="16.5" customHeight="1"/>
    <row r="6" spans="1:17" ht="28.5" customHeight="1">
      <c r="A6" s="9" t="s">
        <v>16</v>
      </c>
      <c r="B6" s="5" t="s">
        <v>41</v>
      </c>
      <c r="E6" s="3"/>
      <c r="F6" s="3"/>
      <c r="G6" s="3"/>
      <c r="H6" s="3"/>
      <c r="I6" s="3"/>
      <c r="J6" s="3"/>
    </row>
    <row r="7" spans="1:17">
      <c r="E7" s="3"/>
      <c r="F7" s="3"/>
      <c r="G7" s="3"/>
      <c r="H7" s="3"/>
      <c r="I7" s="3"/>
      <c r="J7" s="3"/>
    </row>
    <row r="11" spans="1:17">
      <c r="B11" s="57" t="s">
        <v>85</v>
      </c>
      <c r="C11" s="58">
        <v>0.4</v>
      </c>
    </row>
    <row r="12" spans="1:17">
      <c r="B12" s="57" t="s">
        <v>86</v>
      </c>
      <c r="C12" s="58">
        <v>0.6</v>
      </c>
    </row>
    <row r="13" spans="1:17">
      <c r="B13" s="57" t="s">
        <v>87</v>
      </c>
      <c r="C13" s="58">
        <f>C11+C12</f>
        <v>1</v>
      </c>
    </row>
  </sheetData>
  <mergeCells count="10">
    <mergeCell ref="A1:A4"/>
    <mergeCell ref="B1:M4"/>
    <mergeCell ref="N1:O1"/>
    <mergeCell ref="P1:Q1"/>
    <mergeCell ref="N2:O2"/>
    <mergeCell ref="P2:Q2"/>
    <mergeCell ref="N3:O3"/>
    <mergeCell ref="P3:Q3"/>
    <mergeCell ref="N4:O4"/>
    <mergeCell ref="P4:Q4"/>
  </mergeCells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Grade of Compliance Range</vt:lpstr>
      <vt:lpstr>Technical Scoring</vt:lpstr>
      <vt:lpstr>Combined Scoring</vt:lpstr>
      <vt:lpstr>'Combined Scoring'!Print_Area</vt:lpstr>
      <vt:lpstr>'Grade of Compliance Range'!Print_Area</vt:lpstr>
      <vt:lpstr>'Technical Scoring'!Print_Area</vt:lpstr>
      <vt:lpstr>'Technical Scoring'!Print_Titles</vt:lpstr>
    </vt:vector>
  </TitlesOfParts>
  <Company>MIC1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RFT Scoring Sheet</dc:title>
  <dc:creator>RANA ABDEL KARIM</dc:creator>
  <cp:lastModifiedBy>DALAL BEDROSSIAN</cp:lastModifiedBy>
  <cp:lastPrinted>2024-05-24T06:35:11Z</cp:lastPrinted>
  <dcterms:created xsi:type="dcterms:W3CDTF">2008-10-30T09:34:49Z</dcterms:created>
  <dcterms:modified xsi:type="dcterms:W3CDTF">2024-10-08T07:21:56Z</dcterms:modified>
</cp:coreProperties>
</file>